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a2cc0200c21de4/Documents/Audit Folder Frensham/"/>
    </mc:Choice>
  </mc:AlternateContent>
  <xr:revisionPtr revIDLastSave="38" documentId="8_{945DB6A7-7117-4287-96BA-E1B1DDADDC45}" xr6:coauthVersionLast="47" xr6:coauthVersionMax="47" xr10:uidLastSave="{29B14AE6-77A1-425C-AF5C-9AC29D772BC4}"/>
  <bookViews>
    <workbookView xWindow="-120" yWindow="-120" windowWidth="29040" windowHeight="15840" xr2:uid="{E5BBF4C5-FE5D-438A-B0E4-060B717EA2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I72" i="1"/>
  <c r="H72" i="1"/>
  <c r="F72" i="1"/>
  <c r="E72" i="1"/>
  <c r="G72" i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I7" i="1"/>
  <c r="I13" i="1"/>
  <c r="I14" i="1"/>
  <c r="H17" i="1"/>
  <c r="H18" i="1"/>
  <c r="I30" i="1"/>
  <c r="I31" i="1"/>
  <c r="H7" i="1"/>
  <c r="H8" i="1"/>
  <c r="H9" i="1"/>
  <c r="H10" i="1"/>
  <c r="H11" i="1"/>
  <c r="H12" i="1"/>
  <c r="H13" i="1"/>
  <c r="H14" i="1"/>
  <c r="H15" i="1"/>
  <c r="H16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D38" i="1"/>
  <c r="D30" i="1"/>
  <c r="D12" i="1"/>
  <c r="D9" i="1"/>
  <c r="J76" i="1" l="1"/>
  <c r="I18" i="1"/>
  <c r="I17" i="1"/>
  <c r="I76" i="1" l="1"/>
</calcChain>
</file>

<file path=xl/sharedStrings.xml><?xml version="1.0" encoding="utf-8"?>
<sst xmlns="http://schemas.openxmlformats.org/spreadsheetml/2006/main" count="133" uniqueCount="118">
  <si>
    <t>Frensham Parish Council</t>
  </si>
  <si>
    <t xml:space="preserve">Asset Register </t>
  </si>
  <si>
    <t>Serial number</t>
  </si>
  <si>
    <t>Acquistion date</t>
  </si>
  <si>
    <t>Acquistion cost</t>
  </si>
  <si>
    <t>Asset value b/f</t>
  </si>
  <si>
    <t>Additions in year</t>
  </si>
  <si>
    <t>Disposals in year</t>
  </si>
  <si>
    <t>Asset value c/f</t>
  </si>
  <si>
    <t>Insured value</t>
  </si>
  <si>
    <t>Replacement cost</t>
  </si>
  <si>
    <t>£</t>
  </si>
  <si>
    <t>Owned Assets:</t>
  </si>
  <si>
    <t>Hollowdene Recreation Ground</t>
  </si>
  <si>
    <t>Hollowdene Pavilion &amp; Fittings (est.)</t>
  </si>
  <si>
    <t>from 1936</t>
  </si>
  <si>
    <t>Outside Table Tennis</t>
  </si>
  <si>
    <t>Tractor shed</t>
  </si>
  <si>
    <t>Groundsmans shed - Bowls (est.)</t>
  </si>
  <si>
    <t>pre-2000</t>
  </si>
  <si>
    <t>Outside Gym equipment</t>
  </si>
  <si>
    <t>7 x litter bins</t>
  </si>
  <si>
    <t>6 x Benches</t>
  </si>
  <si>
    <t>2008-2017</t>
  </si>
  <si>
    <t>2 x wooden finger posts</t>
  </si>
  <si>
    <t>5 x Notice boards 2012/2016</t>
  </si>
  <si>
    <t>2008/2014</t>
  </si>
  <si>
    <r>
      <t>Computer &amp; printer</t>
    </r>
    <r>
      <rPr>
        <sz val="11"/>
        <color indexed="8"/>
        <rFont val="Arial"/>
      </rPr>
      <t xml:space="preserve"> equipment</t>
    </r>
  </si>
  <si>
    <t>2011 &amp; 2018</t>
  </si>
  <si>
    <t>Projector and equipment</t>
  </si>
  <si>
    <t>Asset scrapped</t>
  </si>
  <si>
    <t>-</t>
  </si>
  <si>
    <t>Shortfield Common &amp; Woodland</t>
  </si>
  <si>
    <t>Community Building-office</t>
  </si>
  <si>
    <r>
      <t>Jubilee</t>
    </r>
    <r>
      <rPr>
        <sz val="11"/>
        <color indexed="8"/>
        <rFont val="Arial"/>
      </rPr>
      <t xml:space="preserve"> (Millenium)</t>
    </r>
    <r>
      <rPr>
        <sz val="11"/>
        <color indexed="8"/>
        <rFont val="Arial"/>
      </rPr>
      <t xml:space="preserve"> circular bench</t>
    </r>
  </si>
  <si>
    <t>Community Building contents</t>
  </si>
  <si>
    <t>yr 2011</t>
  </si>
  <si>
    <t>Ricoh Photocopier</t>
  </si>
  <si>
    <t>Single Bay 6 * A4 Notice Board</t>
  </si>
  <si>
    <t xml:space="preserve">Heartplus Defibrillator </t>
  </si>
  <si>
    <t>BHF Debfibrilltor</t>
  </si>
  <si>
    <t>3 K6 Red Telephone boxes</t>
  </si>
  <si>
    <t>yr 2012</t>
  </si>
  <si>
    <t>Metal finger post - Shortfield Common</t>
  </si>
  <si>
    <t>Ongoing Telephone Box Project</t>
  </si>
  <si>
    <t>16/17 to 18/19</t>
  </si>
  <si>
    <t>2 x litter bins</t>
  </si>
  <si>
    <t>17.08.17</t>
  </si>
  <si>
    <r>
      <t>Wooden bench</t>
    </r>
    <r>
      <rPr>
        <sz val="11"/>
        <color indexed="8"/>
        <rFont val="Arial"/>
      </rPr>
      <t xml:space="preserve"> - Earth Anchors</t>
    </r>
  </si>
  <si>
    <t>05.10.17</t>
  </si>
  <si>
    <t>Rustic wooden bench - Ballard</t>
  </si>
  <si>
    <t>10.01.18</t>
  </si>
  <si>
    <t>'Wet pour' surface in playground</t>
  </si>
  <si>
    <t>15.03.18/16.05.18</t>
  </si>
  <si>
    <t>Wooden bench - Glasdon</t>
  </si>
  <si>
    <t>15.03.18</t>
  </si>
  <si>
    <t>Debfibrilltor</t>
  </si>
  <si>
    <t>Metal finger post - Bacon Lane</t>
  </si>
  <si>
    <t>22.06.18</t>
  </si>
  <si>
    <t>Exercise bike</t>
  </si>
  <si>
    <t>02.08.18/20.09.18</t>
  </si>
  <si>
    <t>06.09.18</t>
  </si>
  <si>
    <t>Toshiba photocopier</t>
  </si>
  <si>
    <t>17.10.18</t>
  </si>
  <si>
    <t>Bench - Bowls Club (C Bonner)</t>
  </si>
  <si>
    <t>07.03.19</t>
  </si>
  <si>
    <t>Bench - Rec</t>
  </si>
  <si>
    <t>06.06.19</t>
  </si>
  <si>
    <t>Dog Waste Bin - Rec</t>
  </si>
  <si>
    <t>Playboat</t>
  </si>
  <si>
    <t>05.08.19</t>
  </si>
  <si>
    <t>Bench - Bowls Club (P Rollinson)</t>
  </si>
  <si>
    <t>23.08.19</t>
  </si>
  <si>
    <t>Tennis Club Floodlights</t>
  </si>
  <si>
    <t>28.10.19</t>
  </si>
  <si>
    <t>Access Gate Bund</t>
  </si>
  <si>
    <t>11.08.2020</t>
  </si>
  <si>
    <t>Managed assets:</t>
  </si>
  <si>
    <t xml:space="preserve">War Memorial </t>
  </si>
  <si>
    <t>N/A</t>
  </si>
  <si>
    <t>Water Heater</t>
  </si>
  <si>
    <t>13.11.2020</t>
  </si>
  <si>
    <t>Working Lamps</t>
  </si>
  <si>
    <t>06.01.21</t>
  </si>
  <si>
    <t>Vaccum Cleaner</t>
  </si>
  <si>
    <t>Noticeboard (Office)</t>
  </si>
  <si>
    <t>Condolence book</t>
  </si>
  <si>
    <t>Flag Cravat</t>
  </si>
  <si>
    <t>Posts - Shortfield Common</t>
  </si>
  <si>
    <t>22.03.2021</t>
  </si>
  <si>
    <t>08.03.2021</t>
  </si>
  <si>
    <t>18.02.21</t>
  </si>
  <si>
    <t>Hollowdene Fencing</t>
  </si>
  <si>
    <t>13.04.2021</t>
  </si>
  <si>
    <t>04.03.2021</t>
  </si>
  <si>
    <t>Dog Waste Bin x 3 (Shortfield, Sandy Lane</t>
  </si>
  <si>
    <t>Laptop</t>
  </si>
  <si>
    <t>Bench by Football field</t>
  </si>
  <si>
    <t>Batteries VAS</t>
  </si>
  <si>
    <t>Wetpour - Swing sets</t>
  </si>
  <si>
    <t>Roundabout guard/wetpour patch</t>
  </si>
  <si>
    <t>Signage of bund and Hollowdene &amp; Frensham gate sign</t>
  </si>
  <si>
    <t>30.09.2021</t>
  </si>
  <si>
    <t>Strimmer</t>
  </si>
  <si>
    <t>09.09.2021</t>
  </si>
  <si>
    <t>02.09.2021</t>
  </si>
  <si>
    <t>28.07.2021</t>
  </si>
  <si>
    <t>30.06.2021</t>
  </si>
  <si>
    <t>02.06.2021</t>
  </si>
  <si>
    <t>27.09.2021</t>
  </si>
  <si>
    <t>22.09.2021</t>
  </si>
  <si>
    <t>Wood carving - Squirrel</t>
  </si>
  <si>
    <t>Wood carving - Owl</t>
  </si>
  <si>
    <t>TV and camera</t>
  </si>
  <si>
    <t>Whiteboard</t>
  </si>
  <si>
    <t>Flipchart</t>
  </si>
  <si>
    <t>23.01.2022</t>
  </si>
  <si>
    <t>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</si>
</sst>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</font>
    <font>
      <b/>
      <sz val="11"/>
      <color indexed="8"/>
      <name val="Arial"/>
    </font>
    <font>
      <sz val="11"/>
      <color theme="1"/>
      <name val="Arial"/>
    </font>
    <font>
      <sz val="18"/>
      <color rgb="FFFF0000"/>
      <name val="Arial"/>
    </font>
    <font>
      <b/>
      <sz val="11"/>
      <color theme="1"/>
      <name val="Arial"/>
    </font>
    <font>
      <sz val="11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 val="singleAccounting"/>
      <sz val="11"/>
      <color indexed="8"/>
      <name val="Arial"/>
    </font>
    <font>
      <b/>
      <u val="singleAccounting"/>
      <sz val="11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7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6" fontId="7" fillId="0" borderId="15" xfId="0" applyNumberFormat="1" applyFont="1" applyBorder="1"/>
    <xf numFmtId="0" fontId="4" fillId="0" borderId="14" xfId="0" applyFont="1" applyBorder="1"/>
    <xf numFmtId="0" fontId="4" fillId="0" borderId="11" xfId="0" applyFont="1" applyBorder="1" applyAlignment="1">
      <alignment horizontal="center"/>
    </xf>
    <xf numFmtId="0" fontId="7" fillId="0" borderId="12" xfId="0" applyFont="1" applyBorder="1"/>
    <xf numFmtId="0" fontId="4" fillId="0" borderId="12" xfId="0" applyFont="1" applyBorder="1" applyAlignment="1">
      <alignment horizontal="center"/>
    </xf>
    <xf numFmtId="164" fontId="7" fillId="0" borderId="13" xfId="1" applyNumberFormat="1" applyFont="1" applyBorder="1"/>
    <xf numFmtId="164" fontId="7" fillId="0" borderId="11" xfId="1" applyNumberFormat="1" applyFont="1" applyBorder="1"/>
    <xf numFmtId="164" fontId="7" fillId="0" borderId="12" xfId="2" applyNumberFormat="1" applyFont="1" applyBorder="1"/>
    <xf numFmtId="164" fontId="7" fillId="0" borderId="14" xfId="2" applyNumberFormat="1" applyFont="1" applyBorder="1"/>
    <xf numFmtId="164" fontId="4" fillId="0" borderId="15" xfId="0" applyNumberFormat="1" applyFont="1" applyBorder="1" applyAlignment="1">
      <alignment horizontal="right"/>
    </xf>
    <xf numFmtId="164" fontId="7" fillId="0" borderId="14" xfId="2" applyNumberFormat="1" applyFont="1" applyBorder="1" applyAlignment="1">
      <alignment horizontal="right"/>
    </xf>
    <xf numFmtId="164" fontId="7" fillId="0" borderId="13" xfId="2" applyNumberFormat="1" applyFont="1" applyBorder="1"/>
    <xf numFmtId="164" fontId="7" fillId="0" borderId="15" xfId="2" applyNumberFormat="1" applyFont="1" applyBorder="1"/>
    <xf numFmtId="17" fontId="4" fillId="0" borderId="12" xfId="0" applyNumberFormat="1" applyFont="1" applyBorder="1" applyAlignment="1">
      <alignment horizontal="center"/>
    </xf>
    <xf numFmtId="164" fontId="8" fillId="0" borderId="12" xfId="2" applyNumberFormat="1" applyFont="1" applyFill="1" applyBorder="1"/>
    <xf numFmtId="0" fontId="4" fillId="0" borderId="12" xfId="0" quotePrefix="1" applyFont="1" applyBorder="1" applyAlignment="1">
      <alignment horizontal="center"/>
    </xf>
    <xf numFmtId="164" fontId="4" fillId="0" borderId="15" xfId="2" applyNumberFormat="1" applyFont="1" applyBorder="1" applyAlignment="1">
      <alignment horizontal="right"/>
    </xf>
    <xf numFmtId="164" fontId="4" fillId="0" borderId="15" xfId="0" applyNumberFormat="1" applyFont="1" applyBorder="1"/>
    <xf numFmtId="164" fontId="4" fillId="0" borderId="14" xfId="0" applyNumberFormat="1" applyFont="1" applyBorder="1"/>
    <xf numFmtId="164" fontId="7" fillId="0" borderId="14" xfId="2" applyNumberFormat="1" applyFont="1" applyFill="1" applyBorder="1"/>
    <xf numFmtId="164" fontId="7" fillId="0" borderId="15" xfId="2" applyNumberFormat="1" applyFont="1" applyFill="1" applyBorder="1"/>
    <xf numFmtId="0" fontId="7" fillId="0" borderId="12" xfId="0" quotePrefix="1" applyFont="1" applyBorder="1"/>
    <xf numFmtId="0" fontId="7" fillId="0" borderId="13" xfId="0" applyFont="1" applyBorder="1"/>
    <xf numFmtId="0" fontId="0" fillId="0" borderId="12" xfId="0" applyBorder="1" applyAlignment="1">
      <alignment horizontal="center"/>
    </xf>
    <xf numFmtId="0" fontId="0" fillId="0" borderId="14" xfId="0" applyBorder="1"/>
    <xf numFmtId="164" fontId="7" fillId="0" borderId="15" xfId="1" applyNumberFormat="1" applyFont="1" applyBorder="1"/>
    <xf numFmtId="0" fontId="9" fillId="0" borderId="13" xfId="0" applyFont="1" applyBorder="1"/>
    <xf numFmtId="17" fontId="10" fillId="0" borderId="12" xfId="0" applyNumberFormat="1" applyFont="1" applyBorder="1" applyAlignment="1">
      <alignment horizontal="center"/>
    </xf>
    <xf numFmtId="0" fontId="0" fillId="0" borderId="13" xfId="0" applyBorder="1"/>
    <xf numFmtId="0" fontId="9" fillId="0" borderId="12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0" fontId="3" fillId="0" borderId="12" xfId="0" applyFont="1" applyBorder="1"/>
    <xf numFmtId="164" fontId="11" fillId="0" borderId="11" xfId="2" applyNumberFormat="1" applyFont="1" applyBorder="1"/>
    <xf numFmtId="164" fontId="11" fillId="0" borderId="12" xfId="2" applyNumberFormat="1" applyFont="1" applyBorder="1"/>
    <xf numFmtId="164" fontId="12" fillId="0" borderId="15" xfId="2" applyNumberFormat="1" applyFont="1" applyBorder="1" applyAlignment="1">
      <alignment horizontal="right"/>
    </xf>
    <xf numFmtId="164" fontId="11" fillId="0" borderId="14" xfId="2" applyNumberFormat="1" applyFont="1" applyBorder="1" applyAlignment="1">
      <alignment horizontal="right"/>
    </xf>
    <xf numFmtId="164" fontId="7" fillId="0" borderId="13" xfId="2" applyNumberFormat="1" applyFont="1" applyBorder="1" applyAlignment="1">
      <alignment horizontal="center"/>
    </xf>
    <xf numFmtId="164" fontId="7" fillId="0" borderId="11" xfId="2" applyNumberFormat="1" applyFont="1" applyBorder="1"/>
    <xf numFmtId="164" fontId="7" fillId="0" borderId="19" xfId="2" applyNumberFormat="1" applyFont="1" applyBorder="1"/>
    <xf numFmtId="164" fontId="7" fillId="0" borderId="18" xfId="2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4" fontId="4" fillId="0" borderId="22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23" xfId="0" applyNumberFormat="1" applyFont="1" applyBorder="1"/>
    <xf numFmtId="164" fontId="6" fillId="0" borderId="24" xfId="0" applyNumberFormat="1" applyFont="1" applyBorder="1"/>
    <xf numFmtId="164" fontId="6" fillId="0" borderId="23" xfId="0" applyNumberFormat="1" applyFont="1" applyBorder="1"/>
    <xf numFmtId="0" fontId="9" fillId="0" borderId="12" xfId="0" applyFont="1" applyBorder="1" applyAlignment="1">
      <alignment wrapText="1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8D8E-BEB3-4110-87F3-759D3DA5613F}">
  <sheetPr>
    <pageSetUpPr fitToPage="1"/>
  </sheetPr>
  <dimension ref="A1:J77"/>
  <sheetViews>
    <sheetView tabSelected="1" view="pageLayout" topLeftCell="A98" zoomScaleNormal="100" workbookViewId="0">
      <selection activeCell="I84" sqref="I84"/>
    </sheetView>
  </sheetViews>
  <sheetFormatPr defaultRowHeight="15" x14ac:dyDescent="0.25"/>
  <cols>
    <col min="1" max="1" width="14.85546875" customWidth="1"/>
    <col min="2" max="2" width="36.85546875" bestFit="1" customWidth="1"/>
    <col min="3" max="3" width="17.85546875" bestFit="1" customWidth="1"/>
    <col min="4" max="4" width="9" bestFit="1" customWidth="1"/>
    <col min="5" max="5" width="8.42578125" bestFit="1" customWidth="1"/>
    <col min="8" max="8" width="8.42578125" bestFit="1" customWidth="1"/>
    <col min="9" max="10" width="10.140625" bestFit="1" customWidth="1"/>
  </cols>
  <sheetData>
    <row r="1" spans="1:10" ht="23.25" x14ac:dyDescent="0.35">
      <c r="A1" s="1" t="s">
        <v>0</v>
      </c>
      <c r="C1" s="2"/>
      <c r="E1" s="3"/>
      <c r="F1" s="3"/>
      <c r="G1" s="3"/>
      <c r="H1" s="3"/>
      <c r="I1" s="3"/>
      <c r="J1" s="3"/>
    </row>
    <row r="2" spans="1:10" ht="23.25" x14ac:dyDescent="0.35">
      <c r="A2" s="1" t="s">
        <v>1</v>
      </c>
      <c r="C2" s="2"/>
      <c r="D2" s="4"/>
      <c r="E2" s="3"/>
      <c r="F2" s="3"/>
      <c r="G2" s="3"/>
      <c r="H2" s="3"/>
      <c r="I2" s="3"/>
      <c r="J2" s="5"/>
    </row>
    <row r="3" spans="1:10" ht="15.75" thickBot="1" x14ac:dyDescent="0.3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45" x14ac:dyDescent="0.25">
      <c r="A4" s="7" t="s">
        <v>2</v>
      </c>
      <c r="B4" s="8"/>
      <c r="C4" s="9" t="s">
        <v>3</v>
      </c>
      <c r="D4" s="10" t="s">
        <v>4</v>
      </c>
      <c r="E4" s="11" t="s">
        <v>5</v>
      </c>
      <c r="F4" s="9" t="s">
        <v>6</v>
      </c>
      <c r="G4" s="9" t="s">
        <v>7</v>
      </c>
      <c r="H4" s="12" t="s">
        <v>8</v>
      </c>
      <c r="I4" s="13" t="s">
        <v>9</v>
      </c>
      <c r="J4" s="12" t="s">
        <v>10</v>
      </c>
    </row>
    <row r="5" spans="1:10" x14ac:dyDescent="0.25">
      <c r="A5" s="14"/>
      <c r="B5" s="15"/>
      <c r="C5" s="15"/>
      <c r="D5" s="16" t="s">
        <v>11</v>
      </c>
      <c r="E5" s="14" t="s">
        <v>11</v>
      </c>
      <c r="F5" s="17" t="s">
        <v>11</v>
      </c>
      <c r="G5" s="17" t="s">
        <v>11</v>
      </c>
      <c r="H5" s="18" t="s">
        <v>11</v>
      </c>
      <c r="I5" s="19" t="s">
        <v>11</v>
      </c>
      <c r="J5" s="18" t="s">
        <v>11</v>
      </c>
    </row>
    <row r="6" spans="1:10" x14ac:dyDescent="0.25">
      <c r="A6" s="20" t="s">
        <v>12</v>
      </c>
      <c r="B6" s="21"/>
      <c r="C6" s="21"/>
      <c r="D6" s="22"/>
      <c r="E6" s="23"/>
      <c r="F6" s="24"/>
      <c r="G6" s="24"/>
      <c r="H6" s="25"/>
      <c r="I6" s="26"/>
      <c r="J6" s="27"/>
    </row>
    <row r="7" spans="1:10" x14ac:dyDescent="0.25">
      <c r="A7" s="28">
        <v>1</v>
      </c>
      <c r="B7" s="29" t="s">
        <v>13</v>
      </c>
      <c r="C7" s="30">
        <v>1935</v>
      </c>
      <c r="D7" s="31">
        <v>1</v>
      </c>
      <c r="E7" s="32">
        <v>1</v>
      </c>
      <c r="F7" s="33">
        <v>0</v>
      </c>
      <c r="G7" s="33">
        <v>0</v>
      </c>
      <c r="H7" s="34">
        <f>SUM(E7:G7)</f>
        <v>1</v>
      </c>
      <c r="I7" s="35">
        <f>SUM(E7)</f>
        <v>1</v>
      </c>
      <c r="J7" s="36">
        <v>0</v>
      </c>
    </row>
    <row r="8" spans="1:10" x14ac:dyDescent="0.25">
      <c r="A8" s="28">
        <v>2</v>
      </c>
      <c r="B8" s="29" t="s">
        <v>14</v>
      </c>
      <c r="C8" s="30" t="s">
        <v>15</v>
      </c>
      <c r="D8" s="37">
        <v>140000</v>
      </c>
      <c r="E8" s="32">
        <v>630000</v>
      </c>
      <c r="F8" s="33">
        <v>0</v>
      </c>
      <c r="G8" s="33">
        <v>0</v>
      </c>
      <c r="H8" s="34">
        <f>SUM(E8:G8)</f>
        <v>630000</v>
      </c>
      <c r="I8" s="38">
        <v>845946</v>
      </c>
      <c r="J8" s="34">
        <v>850000</v>
      </c>
    </row>
    <row r="9" spans="1:10" x14ac:dyDescent="0.25">
      <c r="A9" s="28">
        <v>3</v>
      </c>
      <c r="B9" s="29" t="s">
        <v>16</v>
      </c>
      <c r="C9" s="39">
        <v>42278</v>
      </c>
      <c r="D9" s="37">
        <f>2300+3952</f>
        <v>6252</v>
      </c>
      <c r="E9" s="32">
        <v>6252</v>
      </c>
      <c r="F9" s="33">
        <v>0</v>
      </c>
      <c r="G9" s="33">
        <v>0</v>
      </c>
      <c r="H9" s="34">
        <f t="shared" ref="H9:J47" si="0">SUM(E9:G9)</f>
        <v>6252</v>
      </c>
      <c r="I9" s="38">
        <v>6094</v>
      </c>
      <c r="J9" s="36">
        <v>6000</v>
      </c>
    </row>
    <row r="10" spans="1:10" x14ac:dyDescent="0.25">
      <c r="A10" s="28">
        <v>4</v>
      </c>
      <c r="B10" s="29" t="s">
        <v>17</v>
      </c>
      <c r="C10" s="30">
        <v>2004</v>
      </c>
      <c r="D10" s="37">
        <v>25000</v>
      </c>
      <c r="E10" s="32">
        <v>47716</v>
      </c>
      <c r="F10" s="33">
        <v>0</v>
      </c>
      <c r="G10" s="33">
        <v>0</v>
      </c>
      <c r="H10" s="34">
        <f t="shared" si="0"/>
        <v>47716</v>
      </c>
      <c r="I10" s="38">
        <v>64071</v>
      </c>
      <c r="J10" s="34">
        <v>64000</v>
      </c>
    </row>
    <row r="11" spans="1:10" x14ac:dyDescent="0.25">
      <c r="A11" s="28">
        <v>5</v>
      </c>
      <c r="B11" s="29" t="s">
        <v>18</v>
      </c>
      <c r="C11" s="30" t="s">
        <v>19</v>
      </c>
      <c r="D11" s="37">
        <v>500</v>
      </c>
      <c r="E11" s="32">
        <v>2578</v>
      </c>
      <c r="F11" s="33">
        <v>0</v>
      </c>
      <c r="G11" s="33">
        <v>0</v>
      </c>
      <c r="H11" s="34">
        <f t="shared" si="0"/>
        <v>2578</v>
      </c>
      <c r="I11" s="38">
        <v>2164</v>
      </c>
      <c r="J11" s="34">
        <v>2000</v>
      </c>
    </row>
    <row r="12" spans="1:10" x14ac:dyDescent="0.25">
      <c r="A12" s="28">
        <v>6</v>
      </c>
      <c r="B12" s="29" t="s">
        <v>20</v>
      </c>
      <c r="C12" s="39">
        <v>42186</v>
      </c>
      <c r="D12" s="37">
        <f>6941+360</f>
        <v>7301</v>
      </c>
      <c r="E12" s="32">
        <v>7301</v>
      </c>
      <c r="F12" s="33">
        <v>0</v>
      </c>
      <c r="G12" s="33">
        <v>0</v>
      </c>
      <c r="H12" s="34">
        <f t="shared" si="0"/>
        <v>7301</v>
      </c>
      <c r="I12" s="38">
        <v>9456</v>
      </c>
      <c r="J12" s="34">
        <v>9000</v>
      </c>
    </row>
    <row r="13" spans="1:10" x14ac:dyDescent="0.25">
      <c r="A13" s="28">
        <v>7</v>
      </c>
      <c r="B13" s="29" t="s">
        <v>21</v>
      </c>
      <c r="C13" s="30" t="s">
        <v>19</v>
      </c>
      <c r="D13" s="37">
        <v>800</v>
      </c>
      <c r="E13" s="32">
        <v>1061</v>
      </c>
      <c r="F13" s="33">
        <v>0</v>
      </c>
      <c r="G13" s="33">
        <v>0</v>
      </c>
      <c r="H13" s="34">
        <f t="shared" si="0"/>
        <v>1061</v>
      </c>
      <c r="I13" s="38">
        <f>7*420.86</f>
        <v>2946.02</v>
      </c>
      <c r="J13" s="34">
        <v>3500</v>
      </c>
    </row>
    <row r="14" spans="1:10" x14ac:dyDescent="0.25">
      <c r="A14" s="28">
        <v>8</v>
      </c>
      <c r="B14" s="29" t="s">
        <v>22</v>
      </c>
      <c r="C14" s="30" t="s">
        <v>23</v>
      </c>
      <c r="D14" s="37">
        <v>500</v>
      </c>
      <c r="E14" s="32">
        <v>2121</v>
      </c>
      <c r="F14" s="33">
        <v>0</v>
      </c>
      <c r="G14" s="33">
        <v>0</v>
      </c>
      <c r="H14" s="34">
        <f t="shared" si="0"/>
        <v>2121</v>
      </c>
      <c r="I14" s="38">
        <f>6*360.75</f>
        <v>2164.5</v>
      </c>
      <c r="J14" s="34">
        <v>3000</v>
      </c>
    </row>
    <row r="15" spans="1:10" x14ac:dyDescent="0.25">
      <c r="A15" s="28">
        <v>9</v>
      </c>
      <c r="B15" s="29" t="s">
        <v>24</v>
      </c>
      <c r="C15" s="30">
        <v>2013</v>
      </c>
      <c r="D15" s="37">
        <v>1950</v>
      </c>
      <c r="E15" s="32">
        <v>1950</v>
      </c>
      <c r="F15" s="33">
        <v>0</v>
      </c>
      <c r="G15" s="33">
        <v>0</v>
      </c>
      <c r="H15" s="34">
        <f t="shared" si="0"/>
        <v>1950</v>
      </c>
      <c r="I15" s="38">
        <v>2164</v>
      </c>
      <c r="J15" s="34">
        <v>2100</v>
      </c>
    </row>
    <row r="16" spans="1:10" x14ac:dyDescent="0.25">
      <c r="A16" s="28">
        <v>10</v>
      </c>
      <c r="B16" s="29" t="s">
        <v>25</v>
      </c>
      <c r="C16" s="30" t="s">
        <v>26</v>
      </c>
      <c r="D16" s="37">
        <v>1000</v>
      </c>
      <c r="E16" s="32">
        <v>1061</v>
      </c>
      <c r="F16" s="33">
        <v>0</v>
      </c>
      <c r="G16" s="33">
        <v>0</v>
      </c>
      <c r="H16" s="34">
        <f t="shared" si="0"/>
        <v>1061</v>
      </c>
      <c r="I16" s="38">
        <v>5477</v>
      </c>
      <c r="J16" s="34">
        <v>5000</v>
      </c>
    </row>
    <row r="17" spans="1:10" x14ac:dyDescent="0.25">
      <c r="A17" s="28">
        <v>11</v>
      </c>
      <c r="B17" s="29" t="s">
        <v>27</v>
      </c>
      <c r="C17" s="30" t="s">
        <v>28</v>
      </c>
      <c r="D17" s="37">
        <v>1206</v>
      </c>
      <c r="E17" s="32">
        <v>1048</v>
      </c>
      <c r="F17" s="40">
        <v>0</v>
      </c>
      <c r="G17" s="40">
        <v>0</v>
      </c>
      <c r="H17" s="34">
        <f t="shared" si="0"/>
        <v>1048</v>
      </c>
      <c r="I17" s="38">
        <f>8116*(H17/(H17+H18))</f>
        <v>2300.0454299621415</v>
      </c>
      <c r="J17" s="34">
        <v>7500</v>
      </c>
    </row>
    <row r="18" spans="1:10" x14ac:dyDescent="0.25">
      <c r="A18" s="28">
        <v>12</v>
      </c>
      <c r="B18" s="29" t="s">
        <v>29</v>
      </c>
      <c r="C18" s="30">
        <v>2013</v>
      </c>
      <c r="D18" s="37">
        <v>2650</v>
      </c>
      <c r="E18" s="32">
        <v>2650</v>
      </c>
      <c r="F18" s="33">
        <v>0</v>
      </c>
      <c r="G18" s="33">
        <v>0</v>
      </c>
      <c r="H18" s="34">
        <f t="shared" si="0"/>
        <v>2650</v>
      </c>
      <c r="I18" s="38">
        <f>8116*(H18/(H17+H18))</f>
        <v>5815.9545700378585</v>
      </c>
      <c r="J18" s="34">
        <v>3000</v>
      </c>
    </row>
    <row r="19" spans="1:10" x14ac:dyDescent="0.25">
      <c r="A19" s="28">
        <v>13</v>
      </c>
      <c r="B19" s="29" t="s">
        <v>30</v>
      </c>
      <c r="C19" s="41" t="s">
        <v>31</v>
      </c>
      <c r="D19" s="37">
        <v>0</v>
      </c>
      <c r="E19" s="32">
        <v>0</v>
      </c>
      <c r="F19" s="33">
        <v>0</v>
      </c>
      <c r="G19" s="33">
        <v>0</v>
      </c>
      <c r="H19" s="34">
        <f t="shared" si="0"/>
        <v>0</v>
      </c>
      <c r="I19" s="38">
        <v>0</v>
      </c>
      <c r="J19" s="34">
        <v>0</v>
      </c>
    </row>
    <row r="20" spans="1:10" x14ac:dyDescent="0.25">
      <c r="A20" s="28">
        <v>14</v>
      </c>
      <c r="B20" s="29" t="s">
        <v>32</v>
      </c>
      <c r="C20" s="39">
        <v>40360</v>
      </c>
      <c r="D20" s="37">
        <v>1</v>
      </c>
      <c r="E20" s="32">
        <v>1</v>
      </c>
      <c r="F20" s="33">
        <v>0</v>
      </c>
      <c r="G20" s="33">
        <v>0</v>
      </c>
      <c r="H20" s="34">
        <f t="shared" si="0"/>
        <v>1</v>
      </c>
      <c r="I20" s="42">
        <v>1</v>
      </c>
      <c r="J20" s="36">
        <v>0</v>
      </c>
    </row>
    <row r="21" spans="1:10" x14ac:dyDescent="0.25">
      <c r="A21" s="28">
        <v>15</v>
      </c>
      <c r="B21" s="29" t="s">
        <v>33</v>
      </c>
      <c r="C21" s="39">
        <v>40634</v>
      </c>
      <c r="D21" s="37">
        <v>1</v>
      </c>
      <c r="E21" s="32">
        <v>1</v>
      </c>
      <c r="F21" s="33">
        <v>0</v>
      </c>
      <c r="G21" s="33">
        <v>0</v>
      </c>
      <c r="H21" s="34">
        <f t="shared" si="0"/>
        <v>1</v>
      </c>
      <c r="I21" s="38">
        <v>511239</v>
      </c>
      <c r="J21" s="34">
        <v>515000</v>
      </c>
    </row>
    <row r="22" spans="1:10" x14ac:dyDescent="0.25">
      <c r="A22" s="28">
        <v>16</v>
      </c>
      <c r="B22" s="29" t="s">
        <v>34</v>
      </c>
      <c r="C22" s="39">
        <v>41061</v>
      </c>
      <c r="D22" s="37">
        <v>842</v>
      </c>
      <c r="E22" s="32">
        <v>842</v>
      </c>
      <c r="F22" s="33">
        <v>0</v>
      </c>
      <c r="G22" s="33">
        <v>0</v>
      </c>
      <c r="H22" s="34">
        <f t="shared" si="0"/>
        <v>842</v>
      </c>
      <c r="I22" s="43">
        <v>1082</v>
      </c>
      <c r="J22" s="44">
        <v>1000</v>
      </c>
    </row>
    <row r="23" spans="1:10" x14ac:dyDescent="0.25">
      <c r="A23" s="28">
        <v>17</v>
      </c>
      <c r="B23" s="29" t="s">
        <v>35</v>
      </c>
      <c r="C23" s="39" t="s">
        <v>36</v>
      </c>
      <c r="D23" s="37">
        <v>8527</v>
      </c>
      <c r="E23" s="32">
        <v>8527</v>
      </c>
      <c r="F23" s="33">
        <v>0</v>
      </c>
      <c r="G23" s="33">
        <v>0</v>
      </c>
      <c r="H23" s="34">
        <f t="shared" si="0"/>
        <v>8527</v>
      </c>
      <c r="I23" s="38">
        <v>8116</v>
      </c>
      <c r="J23" s="45">
        <v>8000</v>
      </c>
    </row>
    <row r="24" spans="1:10" x14ac:dyDescent="0.25">
      <c r="A24" s="28">
        <v>19</v>
      </c>
      <c r="B24" s="29" t="s">
        <v>37</v>
      </c>
      <c r="C24" s="39">
        <v>42095</v>
      </c>
      <c r="D24" s="37">
        <v>750</v>
      </c>
      <c r="E24" s="32">
        <v>750</v>
      </c>
      <c r="F24" s="33">
        <v>0</v>
      </c>
      <c r="G24" s="33">
        <v>-750</v>
      </c>
      <c r="H24" s="34">
        <f t="shared" si="0"/>
        <v>0</v>
      </c>
      <c r="I24" s="38">
        <v>0</v>
      </c>
      <c r="J24" s="34">
        <v>0</v>
      </c>
    </row>
    <row r="25" spans="1:10" x14ac:dyDescent="0.25">
      <c r="A25" s="28">
        <v>20</v>
      </c>
      <c r="B25" s="29" t="s">
        <v>38</v>
      </c>
      <c r="C25" s="39">
        <v>42401</v>
      </c>
      <c r="D25" s="37">
        <v>995</v>
      </c>
      <c r="E25" s="32">
        <v>995</v>
      </c>
      <c r="F25" s="33">
        <v>0</v>
      </c>
      <c r="G25" s="33">
        <v>0</v>
      </c>
      <c r="H25" s="34">
        <f t="shared" si="0"/>
        <v>995</v>
      </c>
      <c r="I25" s="38">
        <v>0</v>
      </c>
      <c r="J25" s="34">
        <v>1000</v>
      </c>
    </row>
    <row r="26" spans="1:10" x14ac:dyDescent="0.25">
      <c r="A26" s="28">
        <v>21</v>
      </c>
      <c r="B26" s="29" t="s">
        <v>39</v>
      </c>
      <c r="C26" s="39">
        <v>42217</v>
      </c>
      <c r="D26" s="37">
        <v>2000</v>
      </c>
      <c r="E26" s="32">
        <v>2000</v>
      </c>
      <c r="F26" s="33">
        <v>0</v>
      </c>
      <c r="G26" s="33">
        <v>0</v>
      </c>
      <c r="H26" s="34">
        <f t="shared" si="0"/>
        <v>2000</v>
      </c>
      <c r="I26" s="38">
        <v>2101</v>
      </c>
      <c r="J26" s="34">
        <v>2500</v>
      </c>
    </row>
    <row r="27" spans="1:10" x14ac:dyDescent="0.25">
      <c r="A27" s="28">
        <v>22</v>
      </c>
      <c r="B27" s="29" t="s">
        <v>40</v>
      </c>
      <c r="C27" s="39">
        <v>42750</v>
      </c>
      <c r="D27" s="37">
        <v>400</v>
      </c>
      <c r="E27" s="32">
        <v>400</v>
      </c>
      <c r="F27" s="33">
        <v>0</v>
      </c>
      <c r="G27" s="33">
        <v>0</v>
      </c>
      <c r="H27" s="34">
        <f t="shared" si="0"/>
        <v>400</v>
      </c>
      <c r="I27" s="38">
        <v>0</v>
      </c>
      <c r="J27" s="34">
        <v>500</v>
      </c>
    </row>
    <row r="28" spans="1:10" x14ac:dyDescent="0.25">
      <c r="A28" s="28">
        <v>23</v>
      </c>
      <c r="B28" s="29" t="s">
        <v>41</v>
      </c>
      <c r="C28" s="39" t="s">
        <v>42</v>
      </c>
      <c r="D28" s="37">
        <v>3</v>
      </c>
      <c r="E28" s="32">
        <v>3</v>
      </c>
      <c r="F28" s="33">
        <v>0</v>
      </c>
      <c r="G28" s="33">
        <v>0</v>
      </c>
      <c r="H28" s="34">
        <f t="shared" si="0"/>
        <v>3</v>
      </c>
      <c r="I28" s="46">
        <v>6180</v>
      </c>
      <c r="J28" s="34">
        <v>0</v>
      </c>
    </row>
    <row r="29" spans="1:10" x14ac:dyDescent="0.25">
      <c r="A29" s="28">
        <v>24</v>
      </c>
      <c r="B29" s="29" t="s">
        <v>43</v>
      </c>
      <c r="C29" s="39">
        <v>42522</v>
      </c>
      <c r="D29" s="37">
        <v>1912.31</v>
      </c>
      <c r="E29" s="32">
        <v>1912</v>
      </c>
      <c r="F29" s="33">
        <v>0</v>
      </c>
      <c r="G29" s="33">
        <v>0</v>
      </c>
      <c r="H29" s="34">
        <f t="shared" si="0"/>
        <v>1912</v>
      </c>
      <c r="I29" s="38">
        <v>3120</v>
      </c>
      <c r="J29" s="34">
        <v>2700</v>
      </c>
    </row>
    <row r="30" spans="1:10" x14ac:dyDescent="0.25">
      <c r="A30" s="28">
        <v>25</v>
      </c>
      <c r="B30" s="29" t="s">
        <v>44</v>
      </c>
      <c r="C30" s="39" t="s">
        <v>45</v>
      </c>
      <c r="D30" s="37">
        <f>890.03+680+216+1233</f>
        <v>3019.0299999999997</v>
      </c>
      <c r="E30" s="32">
        <v>9384</v>
      </c>
      <c r="F30" s="38">
        <v>548</v>
      </c>
      <c r="G30" s="33">
        <v>0</v>
      </c>
      <c r="H30" s="34">
        <f t="shared" si="0"/>
        <v>9932</v>
      </c>
      <c r="I30" s="46">
        <f>7000+7500</f>
        <v>14500</v>
      </c>
      <c r="J30" s="34">
        <v>12000</v>
      </c>
    </row>
    <row r="31" spans="1:10" x14ac:dyDescent="0.25">
      <c r="A31" s="28">
        <v>26</v>
      </c>
      <c r="B31" s="29" t="s">
        <v>46</v>
      </c>
      <c r="C31" s="39" t="s">
        <v>47</v>
      </c>
      <c r="D31" s="37">
        <v>701</v>
      </c>
      <c r="E31" s="32">
        <v>701</v>
      </c>
      <c r="F31" s="38">
        <v>0</v>
      </c>
      <c r="G31" s="33">
        <v>0</v>
      </c>
      <c r="H31" s="34">
        <f t="shared" si="0"/>
        <v>701</v>
      </c>
      <c r="I31" s="46">
        <f>2*420.86</f>
        <v>841.72</v>
      </c>
      <c r="J31" s="34">
        <v>700</v>
      </c>
    </row>
    <row r="32" spans="1:10" x14ac:dyDescent="0.25">
      <c r="A32" s="28">
        <v>27</v>
      </c>
      <c r="B32" s="29" t="s">
        <v>48</v>
      </c>
      <c r="C32" s="39" t="s">
        <v>49</v>
      </c>
      <c r="D32" s="37">
        <v>348</v>
      </c>
      <c r="E32" s="32">
        <v>348</v>
      </c>
      <c r="F32" s="38">
        <v>0</v>
      </c>
      <c r="G32" s="33">
        <v>0</v>
      </c>
      <c r="H32" s="34">
        <f t="shared" si="0"/>
        <v>348</v>
      </c>
      <c r="I32" s="46">
        <v>360.74</v>
      </c>
      <c r="J32" s="34">
        <v>350</v>
      </c>
    </row>
    <row r="33" spans="1:10" x14ac:dyDescent="0.25">
      <c r="A33" s="28">
        <v>28</v>
      </c>
      <c r="B33" s="29" t="s">
        <v>50</v>
      </c>
      <c r="C33" s="39" t="s">
        <v>51</v>
      </c>
      <c r="D33" s="37">
        <v>180</v>
      </c>
      <c r="E33" s="32">
        <v>180</v>
      </c>
      <c r="F33" s="38">
        <v>0</v>
      </c>
      <c r="G33" s="33">
        <v>0</v>
      </c>
      <c r="H33" s="34">
        <f t="shared" si="0"/>
        <v>180</v>
      </c>
      <c r="I33" s="46">
        <v>360.74</v>
      </c>
      <c r="J33" s="34">
        <v>180</v>
      </c>
    </row>
    <row r="34" spans="1:10" x14ac:dyDescent="0.25">
      <c r="A34" s="28">
        <v>29</v>
      </c>
      <c r="B34" s="47" t="s">
        <v>52</v>
      </c>
      <c r="C34" s="39" t="s">
        <v>53</v>
      </c>
      <c r="D34" s="37">
        <v>5010</v>
      </c>
      <c r="E34" s="32">
        <v>2505</v>
      </c>
      <c r="F34" s="38">
        <v>2505</v>
      </c>
      <c r="G34" s="33">
        <v>0</v>
      </c>
      <c r="H34" s="34">
        <f t="shared" si="0"/>
        <v>5010</v>
      </c>
      <c r="I34" s="46">
        <v>0</v>
      </c>
      <c r="J34" s="34">
        <v>5000</v>
      </c>
    </row>
    <row r="35" spans="1:10" x14ac:dyDescent="0.25">
      <c r="A35" s="28">
        <v>30</v>
      </c>
      <c r="B35" s="29" t="s">
        <v>54</v>
      </c>
      <c r="C35" s="39" t="s">
        <v>55</v>
      </c>
      <c r="D35" s="37">
        <v>489</v>
      </c>
      <c r="E35" s="32">
        <v>489</v>
      </c>
      <c r="F35" s="38">
        <v>0</v>
      </c>
      <c r="G35" s="33">
        <v>0</v>
      </c>
      <c r="H35" s="34">
        <f t="shared" si="0"/>
        <v>489</v>
      </c>
      <c r="I35" s="46">
        <v>360.74</v>
      </c>
      <c r="J35" s="34">
        <v>500</v>
      </c>
    </row>
    <row r="36" spans="1:10" x14ac:dyDescent="0.25">
      <c r="A36" s="28">
        <v>31</v>
      </c>
      <c r="B36" s="29" t="s">
        <v>56</v>
      </c>
      <c r="C36" s="39" t="s">
        <v>55</v>
      </c>
      <c r="D36" s="37">
        <v>861</v>
      </c>
      <c r="E36" s="32">
        <v>861</v>
      </c>
      <c r="F36" s="38">
        <v>0</v>
      </c>
      <c r="G36" s="33">
        <v>0</v>
      </c>
      <c r="H36" s="34">
        <f t="shared" si="0"/>
        <v>861</v>
      </c>
      <c r="I36" s="38">
        <v>520</v>
      </c>
      <c r="J36" s="34">
        <v>500</v>
      </c>
    </row>
    <row r="37" spans="1:10" x14ac:dyDescent="0.25">
      <c r="A37" s="28">
        <v>32</v>
      </c>
      <c r="B37" s="29" t="s">
        <v>57</v>
      </c>
      <c r="C37" s="39" t="s">
        <v>58</v>
      </c>
      <c r="D37" s="37">
        <v>2676</v>
      </c>
      <c r="E37" s="32">
        <v>0</v>
      </c>
      <c r="F37" s="38">
        <v>2676</v>
      </c>
      <c r="G37" s="33">
        <v>0</v>
      </c>
      <c r="H37" s="34">
        <f t="shared" si="0"/>
        <v>2676</v>
      </c>
      <c r="I37" s="38">
        <v>0</v>
      </c>
      <c r="J37" s="34">
        <v>2700</v>
      </c>
    </row>
    <row r="38" spans="1:10" x14ac:dyDescent="0.25">
      <c r="A38" s="28">
        <v>33</v>
      </c>
      <c r="B38" s="29" t="s">
        <v>59</v>
      </c>
      <c r="C38" s="39" t="s">
        <v>60</v>
      </c>
      <c r="D38" s="37">
        <f>634+635</f>
        <v>1269</v>
      </c>
      <c r="E38" s="32">
        <v>0</v>
      </c>
      <c r="F38" s="38">
        <v>1269</v>
      </c>
      <c r="G38" s="33">
        <v>0</v>
      </c>
      <c r="H38" s="34">
        <f t="shared" si="0"/>
        <v>1269</v>
      </c>
      <c r="I38" s="38">
        <v>0</v>
      </c>
      <c r="J38" s="34">
        <v>1300</v>
      </c>
    </row>
    <row r="39" spans="1:10" x14ac:dyDescent="0.25">
      <c r="A39" s="28">
        <v>34</v>
      </c>
      <c r="B39" s="29" t="s">
        <v>46</v>
      </c>
      <c r="C39" s="39" t="s">
        <v>61</v>
      </c>
      <c r="D39" s="37">
        <v>629</v>
      </c>
      <c r="E39" s="32">
        <v>0</v>
      </c>
      <c r="F39" s="38">
        <v>629</v>
      </c>
      <c r="G39" s="33">
        <v>0</v>
      </c>
      <c r="H39" s="34">
        <f t="shared" si="0"/>
        <v>629</v>
      </c>
      <c r="I39" s="38">
        <v>0</v>
      </c>
      <c r="J39" s="34">
        <v>650</v>
      </c>
    </row>
    <row r="40" spans="1:10" x14ac:dyDescent="0.25">
      <c r="A40" s="28">
        <v>35</v>
      </c>
      <c r="B40" s="29" t="s">
        <v>62</v>
      </c>
      <c r="C40" s="39" t="s">
        <v>63</v>
      </c>
      <c r="D40" s="37">
        <v>2450</v>
      </c>
      <c r="E40" s="32">
        <v>0</v>
      </c>
      <c r="F40" s="38">
        <v>2450</v>
      </c>
      <c r="G40" s="33">
        <v>0</v>
      </c>
      <c r="H40" s="34">
        <f t="shared" si="0"/>
        <v>2450</v>
      </c>
      <c r="I40" s="38">
        <v>0</v>
      </c>
      <c r="J40" s="34">
        <v>2500</v>
      </c>
    </row>
    <row r="41" spans="1:10" x14ac:dyDescent="0.25">
      <c r="A41" s="28">
        <v>36</v>
      </c>
      <c r="B41" s="48" t="s">
        <v>64</v>
      </c>
      <c r="C41" s="49" t="s">
        <v>65</v>
      </c>
      <c r="D41" s="50">
        <v>685.8</v>
      </c>
      <c r="E41" s="51">
        <v>0</v>
      </c>
      <c r="F41" s="38">
        <v>685.8</v>
      </c>
      <c r="G41" s="33">
        <v>0</v>
      </c>
      <c r="H41" s="34">
        <f t="shared" si="0"/>
        <v>685.8</v>
      </c>
      <c r="I41" s="34">
        <f t="shared" si="0"/>
        <v>1371.6</v>
      </c>
      <c r="J41" s="34">
        <f t="shared" si="0"/>
        <v>2057.3999999999996</v>
      </c>
    </row>
    <row r="42" spans="1:10" x14ac:dyDescent="0.25">
      <c r="A42" s="28">
        <v>37</v>
      </c>
      <c r="B42" s="52" t="s">
        <v>66</v>
      </c>
      <c r="C42" s="49" t="s">
        <v>67</v>
      </c>
      <c r="D42" s="50">
        <v>513.35</v>
      </c>
      <c r="E42" s="51">
        <v>0</v>
      </c>
      <c r="F42" s="38">
        <v>513.35</v>
      </c>
      <c r="G42" s="33">
        <v>0</v>
      </c>
      <c r="H42" s="34">
        <f t="shared" si="0"/>
        <v>513.35</v>
      </c>
      <c r="I42" s="34">
        <f t="shared" si="0"/>
        <v>1026.7</v>
      </c>
      <c r="J42" s="34">
        <f t="shared" si="0"/>
        <v>1540.0500000000002</v>
      </c>
    </row>
    <row r="43" spans="1:10" x14ac:dyDescent="0.25">
      <c r="A43" s="28">
        <v>38</v>
      </c>
      <c r="B43" s="48" t="s">
        <v>68</v>
      </c>
      <c r="C43" s="39" t="s">
        <v>67</v>
      </c>
      <c r="D43" s="34">
        <v>229</v>
      </c>
      <c r="E43" s="51">
        <v>0</v>
      </c>
      <c r="F43" s="38">
        <v>229</v>
      </c>
      <c r="G43" s="33">
        <v>0</v>
      </c>
      <c r="H43" s="34">
        <f t="shared" si="0"/>
        <v>229</v>
      </c>
      <c r="I43" s="34">
        <f t="shared" si="0"/>
        <v>458</v>
      </c>
      <c r="J43" s="34">
        <f t="shared" si="0"/>
        <v>687</v>
      </c>
    </row>
    <row r="44" spans="1:10" x14ac:dyDescent="0.25">
      <c r="A44" s="28">
        <v>39</v>
      </c>
      <c r="B44" s="52" t="s">
        <v>69</v>
      </c>
      <c r="C44" s="53" t="s">
        <v>70</v>
      </c>
      <c r="D44" s="34">
        <v>1080</v>
      </c>
      <c r="E44" s="51">
        <v>0</v>
      </c>
      <c r="F44" s="38">
        <v>1080</v>
      </c>
      <c r="G44" s="33">
        <v>0</v>
      </c>
      <c r="H44" s="34">
        <f t="shared" si="0"/>
        <v>1080</v>
      </c>
      <c r="I44" s="34">
        <f t="shared" si="0"/>
        <v>2160</v>
      </c>
      <c r="J44" s="34">
        <f t="shared" si="0"/>
        <v>3240</v>
      </c>
    </row>
    <row r="45" spans="1:10" x14ac:dyDescent="0.25">
      <c r="A45" s="28">
        <v>40</v>
      </c>
      <c r="B45" s="52" t="s">
        <v>71</v>
      </c>
      <c r="C45" s="49" t="s">
        <v>72</v>
      </c>
      <c r="D45" s="50">
        <v>685.8</v>
      </c>
      <c r="E45" s="51">
        <v>0</v>
      </c>
      <c r="F45" s="38">
        <v>685.8</v>
      </c>
      <c r="G45" s="33">
        <v>0</v>
      </c>
      <c r="H45" s="34">
        <f t="shared" si="0"/>
        <v>685.8</v>
      </c>
      <c r="I45" s="34">
        <f t="shared" si="0"/>
        <v>1371.6</v>
      </c>
      <c r="J45" s="34">
        <f t="shared" si="0"/>
        <v>2057.3999999999996</v>
      </c>
    </row>
    <row r="46" spans="1:10" x14ac:dyDescent="0.25">
      <c r="A46" s="28">
        <v>41</v>
      </c>
      <c r="B46" s="52" t="s">
        <v>73</v>
      </c>
      <c r="C46" s="49" t="s">
        <v>74</v>
      </c>
      <c r="D46" s="54">
        <v>10672</v>
      </c>
      <c r="E46" s="51">
        <v>0</v>
      </c>
      <c r="F46" s="38">
        <v>10672</v>
      </c>
      <c r="G46" s="33">
        <v>0</v>
      </c>
      <c r="H46" s="34">
        <f t="shared" si="0"/>
        <v>10672</v>
      </c>
      <c r="I46" s="34">
        <f t="shared" si="0"/>
        <v>21344</v>
      </c>
      <c r="J46" s="34">
        <f t="shared" si="0"/>
        <v>32016</v>
      </c>
    </row>
    <row r="47" spans="1:10" x14ac:dyDescent="0.25">
      <c r="A47" s="28">
        <v>42</v>
      </c>
      <c r="B47" s="52" t="s">
        <v>75</v>
      </c>
      <c r="C47" s="49" t="s">
        <v>76</v>
      </c>
      <c r="D47" s="54">
        <v>756.56</v>
      </c>
      <c r="E47" s="51">
        <v>0</v>
      </c>
      <c r="F47" s="38">
        <v>756.56</v>
      </c>
      <c r="G47" s="33">
        <v>0</v>
      </c>
      <c r="H47" s="34">
        <f t="shared" si="0"/>
        <v>756.56</v>
      </c>
      <c r="I47" s="34">
        <f t="shared" si="0"/>
        <v>1513.12</v>
      </c>
      <c r="J47" s="34">
        <f t="shared" si="0"/>
        <v>2269.6799999999998</v>
      </c>
    </row>
    <row r="48" spans="1:10" x14ac:dyDescent="0.25">
      <c r="A48" s="28">
        <v>43</v>
      </c>
      <c r="B48" s="55" t="s">
        <v>80</v>
      </c>
      <c r="C48" s="39" t="s">
        <v>81</v>
      </c>
      <c r="D48" s="37">
        <v>99.79</v>
      </c>
      <c r="E48" s="32">
        <v>0</v>
      </c>
      <c r="F48" s="38">
        <v>100</v>
      </c>
      <c r="G48" s="33"/>
      <c r="H48" s="34">
        <v>100</v>
      </c>
      <c r="I48" s="38">
        <v>100</v>
      </c>
      <c r="J48" s="34">
        <v>100</v>
      </c>
    </row>
    <row r="49" spans="1:10" x14ac:dyDescent="0.25">
      <c r="A49" s="28">
        <v>44</v>
      </c>
      <c r="B49" s="55" t="s">
        <v>82</v>
      </c>
      <c r="C49" s="53" t="s">
        <v>83</v>
      </c>
      <c r="D49" s="37">
        <v>26.78</v>
      </c>
      <c r="E49" s="32">
        <v>0</v>
      </c>
      <c r="F49" s="38">
        <v>27</v>
      </c>
      <c r="G49" s="33">
        <v>0</v>
      </c>
      <c r="H49" s="34">
        <v>27</v>
      </c>
      <c r="I49" s="38">
        <v>27</v>
      </c>
      <c r="J49" s="34">
        <v>27</v>
      </c>
    </row>
    <row r="50" spans="1:10" x14ac:dyDescent="0.25">
      <c r="A50" s="28">
        <v>45</v>
      </c>
      <c r="B50" s="55" t="s">
        <v>84</v>
      </c>
      <c r="C50" s="53" t="s">
        <v>91</v>
      </c>
      <c r="D50" s="37">
        <v>65</v>
      </c>
      <c r="E50" s="32">
        <v>0</v>
      </c>
      <c r="F50" s="38">
        <v>65</v>
      </c>
      <c r="G50" s="33">
        <v>0</v>
      </c>
      <c r="H50" s="34">
        <v>65</v>
      </c>
      <c r="I50" s="38">
        <v>65</v>
      </c>
      <c r="J50" s="34">
        <v>65</v>
      </c>
    </row>
    <row r="51" spans="1:10" x14ac:dyDescent="0.25">
      <c r="A51" s="28">
        <v>46</v>
      </c>
      <c r="B51" s="55" t="s">
        <v>85</v>
      </c>
      <c r="C51" s="53" t="s">
        <v>91</v>
      </c>
      <c r="D51" s="37">
        <v>30</v>
      </c>
      <c r="E51" s="32">
        <v>0</v>
      </c>
      <c r="F51" s="38">
        <v>30</v>
      </c>
      <c r="G51" s="33">
        <v>0</v>
      </c>
      <c r="H51" s="34">
        <v>30</v>
      </c>
      <c r="I51" s="38">
        <v>30</v>
      </c>
      <c r="J51" s="34">
        <v>30</v>
      </c>
    </row>
    <row r="52" spans="1:10" x14ac:dyDescent="0.25">
      <c r="A52" s="28">
        <v>47</v>
      </c>
      <c r="B52" s="55" t="s">
        <v>95</v>
      </c>
      <c r="C52" s="53" t="s">
        <v>94</v>
      </c>
      <c r="D52" s="37">
        <v>866.4</v>
      </c>
      <c r="E52" s="32">
        <v>0</v>
      </c>
      <c r="F52" s="38">
        <v>866.4</v>
      </c>
      <c r="G52" s="33">
        <v>0</v>
      </c>
      <c r="H52" s="34">
        <v>866.4</v>
      </c>
      <c r="I52" s="38">
        <v>866.4</v>
      </c>
      <c r="J52" s="34">
        <v>866.4</v>
      </c>
    </row>
    <row r="53" spans="1:10" x14ac:dyDescent="0.25">
      <c r="A53" s="28">
        <v>48</v>
      </c>
      <c r="B53" s="55" t="s">
        <v>88</v>
      </c>
      <c r="C53" s="53" t="s">
        <v>90</v>
      </c>
      <c r="D53" s="37">
        <v>4848</v>
      </c>
      <c r="E53" s="32">
        <v>0</v>
      </c>
      <c r="F53" s="38">
        <v>4808</v>
      </c>
      <c r="G53" s="33">
        <v>0</v>
      </c>
      <c r="H53" s="34">
        <v>4808</v>
      </c>
      <c r="I53" s="38">
        <v>4808</v>
      </c>
      <c r="J53" s="34">
        <v>4808</v>
      </c>
    </row>
    <row r="54" spans="1:10" x14ac:dyDescent="0.25">
      <c r="A54" s="28">
        <v>49</v>
      </c>
      <c r="B54" s="55" t="s">
        <v>86</v>
      </c>
      <c r="C54" s="53" t="s">
        <v>89</v>
      </c>
      <c r="D54" s="37">
        <v>15.48</v>
      </c>
      <c r="E54" s="32">
        <v>0</v>
      </c>
      <c r="F54" s="38">
        <v>15.48</v>
      </c>
      <c r="G54" s="33">
        <v>0</v>
      </c>
      <c r="H54" s="34">
        <v>15.48</v>
      </c>
      <c r="I54" s="38">
        <v>15.48</v>
      </c>
      <c r="J54" s="34">
        <v>15</v>
      </c>
    </row>
    <row r="55" spans="1:10" x14ac:dyDescent="0.25">
      <c r="A55" s="28">
        <v>50</v>
      </c>
      <c r="B55" s="55" t="s">
        <v>87</v>
      </c>
      <c r="C55" s="53" t="s">
        <v>89</v>
      </c>
      <c r="D55" s="37">
        <v>7</v>
      </c>
      <c r="E55" s="32">
        <v>0</v>
      </c>
      <c r="F55" s="38">
        <v>7</v>
      </c>
      <c r="G55" s="33">
        <v>0</v>
      </c>
      <c r="H55" s="34">
        <v>7</v>
      </c>
      <c r="I55" s="38">
        <v>7</v>
      </c>
      <c r="J55" s="34">
        <v>6.61</v>
      </c>
    </row>
    <row r="56" spans="1:10" x14ac:dyDescent="0.25">
      <c r="A56" s="28">
        <v>51</v>
      </c>
      <c r="B56" s="55" t="s">
        <v>92</v>
      </c>
      <c r="C56" s="53" t="s">
        <v>93</v>
      </c>
      <c r="D56" s="37">
        <v>5976</v>
      </c>
      <c r="E56" s="32">
        <v>0</v>
      </c>
      <c r="F56" s="38">
        <v>5976</v>
      </c>
      <c r="G56" s="33">
        <v>0</v>
      </c>
      <c r="H56" s="34">
        <v>5976</v>
      </c>
      <c r="I56" s="38">
        <v>5976</v>
      </c>
      <c r="J56" s="34">
        <v>5976</v>
      </c>
    </row>
    <row r="57" spans="1:10" x14ac:dyDescent="0.25">
      <c r="A57" s="28">
        <v>52</v>
      </c>
      <c r="B57" s="55" t="s">
        <v>112</v>
      </c>
      <c r="C57" s="53" t="s">
        <v>106</v>
      </c>
      <c r="D57" s="37">
        <v>500</v>
      </c>
      <c r="E57" s="32">
        <v>0</v>
      </c>
      <c r="F57" s="38">
        <v>500</v>
      </c>
      <c r="G57" s="33">
        <v>0</v>
      </c>
      <c r="H57" s="34">
        <v>500</v>
      </c>
      <c r="I57" s="38">
        <v>500</v>
      </c>
      <c r="J57" s="34">
        <v>500</v>
      </c>
    </row>
    <row r="58" spans="1:10" x14ac:dyDescent="0.25">
      <c r="A58" s="28">
        <v>53</v>
      </c>
      <c r="B58" s="55" t="s">
        <v>98</v>
      </c>
      <c r="C58" s="53" t="s">
        <v>104</v>
      </c>
      <c r="D58" s="37">
        <v>110</v>
      </c>
      <c r="E58" s="32">
        <v>0</v>
      </c>
      <c r="F58" s="38">
        <v>110</v>
      </c>
      <c r="G58" s="33">
        <v>0</v>
      </c>
      <c r="H58" s="34">
        <v>110</v>
      </c>
      <c r="I58" s="38">
        <v>110</v>
      </c>
      <c r="J58" s="34">
        <v>110</v>
      </c>
    </row>
    <row r="59" spans="1:10" x14ac:dyDescent="0.25">
      <c r="A59" s="28">
        <v>54</v>
      </c>
      <c r="B59" s="55" t="s">
        <v>99</v>
      </c>
      <c r="C59" s="53" t="s">
        <v>108</v>
      </c>
      <c r="D59" s="37">
        <v>6195</v>
      </c>
      <c r="E59" s="32">
        <v>0</v>
      </c>
      <c r="F59" s="38">
        <v>6195</v>
      </c>
      <c r="G59" s="33">
        <v>0</v>
      </c>
      <c r="H59" s="34">
        <v>6195</v>
      </c>
      <c r="I59" s="38">
        <v>6195</v>
      </c>
      <c r="J59" s="34">
        <v>6195</v>
      </c>
    </row>
    <row r="60" spans="1:10" x14ac:dyDescent="0.25">
      <c r="A60" s="28">
        <v>56</v>
      </c>
      <c r="B60" s="55" t="s">
        <v>100</v>
      </c>
      <c r="C60" s="53" t="s">
        <v>107</v>
      </c>
      <c r="D60" s="37">
        <v>1125</v>
      </c>
      <c r="E60" s="32">
        <v>0</v>
      </c>
      <c r="F60" s="38">
        <v>1125</v>
      </c>
      <c r="G60" s="33">
        <v>0</v>
      </c>
      <c r="H60" s="34">
        <v>1125</v>
      </c>
      <c r="I60" s="38">
        <v>1125</v>
      </c>
      <c r="J60" s="34">
        <v>1125</v>
      </c>
    </row>
    <row r="61" spans="1:10" x14ac:dyDescent="0.25">
      <c r="A61" s="28">
        <v>55</v>
      </c>
      <c r="B61" s="55" t="s">
        <v>97</v>
      </c>
      <c r="C61" s="53" t="s">
        <v>105</v>
      </c>
      <c r="D61" s="37">
        <v>566</v>
      </c>
      <c r="E61" s="32">
        <v>0</v>
      </c>
      <c r="F61" s="38">
        <v>585</v>
      </c>
      <c r="G61" s="33">
        <v>0</v>
      </c>
      <c r="H61" s="34">
        <v>585</v>
      </c>
      <c r="I61" s="38">
        <v>585</v>
      </c>
      <c r="J61" s="34">
        <v>585</v>
      </c>
    </row>
    <row r="62" spans="1:10" x14ac:dyDescent="0.25">
      <c r="A62" s="28">
        <v>56</v>
      </c>
      <c r="B62" s="55" t="s">
        <v>96</v>
      </c>
      <c r="C62" s="53" t="s">
        <v>110</v>
      </c>
      <c r="D62" s="37">
        <v>569</v>
      </c>
      <c r="E62" s="32">
        <v>0</v>
      </c>
      <c r="F62" s="38">
        <v>569</v>
      </c>
      <c r="G62" s="33">
        <v>0</v>
      </c>
      <c r="H62" s="34">
        <v>569</v>
      </c>
      <c r="I62" s="38">
        <v>569</v>
      </c>
      <c r="J62" s="34">
        <v>569</v>
      </c>
    </row>
    <row r="63" spans="1:10" x14ac:dyDescent="0.25">
      <c r="A63" s="28">
        <v>57</v>
      </c>
      <c r="B63" s="55" t="s">
        <v>103</v>
      </c>
      <c r="C63" s="53" t="s">
        <v>109</v>
      </c>
      <c r="D63" s="37">
        <v>175</v>
      </c>
      <c r="E63" s="32">
        <v>0</v>
      </c>
      <c r="F63" s="38">
        <v>175</v>
      </c>
      <c r="G63" s="33">
        <v>0</v>
      </c>
      <c r="H63" s="34">
        <v>175</v>
      </c>
      <c r="I63" s="38">
        <v>175</v>
      </c>
      <c r="J63" s="34">
        <v>175</v>
      </c>
    </row>
    <row r="64" spans="1:10" ht="29.25" x14ac:dyDescent="0.25">
      <c r="A64" s="28">
        <v>58</v>
      </c>
      <c r="B64" s="76" t="s">
        <v>101</v>
      </c>
      <c r="C64" s="53" t="s">
        <v>102</v>
      </c>
      <c r="D64" s="37">
        <v>458</v>
      </c>
      <c r="E64" s="32">
        <v>0</v>
      </c>
      <c r="F64" s="38">
        <v>458</v>
      </c>
      <c r="G64" s="33"/>
      <c r="H64" s="34">
        <v>458</v>
      </c>
      <c r="I64" s="38">
        <v>458</v>
      </c>
      <c r="J64" s="34">
        <v>458</v>
      </c>
    </row>
    <row r="65" spans="1:10" x14ac:dyDescent="0.25">
      <c r="A65" s="28">
        <v>59</v>
      </c>
      <c r="B65" s="76" t="s">
        <v>111</v>
      </c>
      <c r="C65" s="53" t="s">
        <v>116</v>
      </c>
      <c r="D65" s="37">
        <v>450</v>
      </c>
      <c r="E65" s="32">
        <v>0</v>
      </c>
      <c r="F65" s="38">
        <v>450</v>
      </c>
      <c r="G65" s="33">
        <v>0</v>
      </c>
      <c r="H65" s="34">
        <v>450</v>
      </c>
      <c r="I65" s="38">
        <v>450</v>
      </c>
      <c r="J65" s="34">
        <v>450</v>
      </c>
    </row>
    <row r="66" spans="1:10" x14ac:dyDescent="0.25">
      <c r="A66" s="28">
        <v>60</v>
      </c>
      <c r="B66" s="76" t="s">
        <v>113</v>
      </c>
      <c r="C66" s="53" t="s">
        <v>117</v>
      </c>
      <c r="D66" s="37">
        <v>1</v>
      </c>
      <c r="E66" s="32"/>
      <c r="F66" s="38"/>
      <c r="G66" s="33"/>
      <c r="H66" s="34"/>
      <c r="I66" s="38"/>
      <c r="J66" s="34"/>
    </row>
    <row r="67" spans="1:10" x14ac:dyDescent="0.25">
      <c r="A67" s="28">
        <v>61</v>
      </c>
      <c r="B67" s="76" t="s">
        <v>114</v>
      </c>
      <c r="C67" s="53" t="s">
        <v>117</v>
      </c>
      <c r="D67" s="37">
        <v>1</v>
      </c>
      <c r="E67" s="32"/>
      <c r="F67" s="38"/>
      <c r="G67" s="33"/>
      <c r="H67" s="34"/>
      <c r="I67" s="38"/>
      <c r="J67" s="34"/>
    </row>
    <row r="68" spans="1:10" x14ac:dyDescent="0.25">
      <c r="A68" s="28">
        <v>62</v>
      </c>
      <c r="B68" s="76" t="s">
        <v>115</v>
      </c>
      <c r="C68" s="53" t="s">
        <v>117</v>
      </c>
      <c r="D68" s="37">
        <v>1</v>
      </c>
      <c r="E68" s="32"/>
      <c r="F68" s="38"/>
      <c r="G68" s="33"/>
      <c r="H68" s="34"/>
      <c r="I68" s="38"/>
      <c r="J68" s="34"/>
    </row>
    <row r="69" spans="1:10" x14ac:dyDescent="0.25">
      <c r="A69" s="28"/>
      <c r="B69" s="76"/>
      <c r="C69" s="53"/>
      <c r="D69" s="37"/>
      <c r="E69" s="32"/>
      <c r="F69" s="38"/>
      <c r="G69" s="33"/>
      <c r="H69" s="34"/>
      <c r="I69" s="38"/>
      <c r="J69" s="34"/>
    </row>
    <row r="70" spans="1:10" x14ac:dyDescent="0.25">
      <c r="A70" s="28"/>
      <c r="B70" s="76"/>
      <c r="C70" s="53"/>
      <c r="D70" s="37"/>
      <c r="E70" s="32"/>
      <c r="F70" s="38"/>
      <c r="G70" s="33"/>
      <c r="H70" s="34"/>
      <c r="I70" s="38"/>
      <c r="J70" s="34"/>
    </row>
    <row r="71" spans="1:10" x14ac:dyDescent="0.25">
      <c r="A71" s="28"/>
      <c r="B71" s="76"/>
      <c r="C71" s="53"/>
      <c r="D71" s="37"/>
      <c r="E71" s="32"/>
      <c r="F71" s="38"/>
      <c r="G71" s="33"/>
      <c r="H71" s="34"/>
      <c r="I71" s="38"/>
      <c r="J71" s="34"/>
    </row>
    <row r="72" spans="1:10" ht="15.75" thickBot="1" x14ac:dyDescent="0.3">
      <c r="A72" s="28"/>
      <c r="B72" s="29"/>
      <c r="C72" s="39"/>
      <c r="D72" s="37"/>
      <c r="E72" s="56">
        <f>SUM(E7:E65)</f>
        <v>733638</v>
      </c>
      <c r="F72" s="57">
        <f>SUM(F7:F65)</f>
        <v>46761.39</v>
      </c>
      <c r="G72" s="57">
        <f>SUM(G7:G63)</f>
        <v>-750</v>
      </c>
      <c r="H72" s="58">
        <f>SUM(H7:H65)</f>
        <v>779649.39000000013</v>
      </c>
      <c r="I72" s="38">
        <f>SUM(I7:I65)</f>
        <v>1548689.36</v>
      </c>
      <c r="J72" s="34">
        <f>SUM(J7:J65)</f>
        <v>1578108.5399999998</v>
      </c>
    </row>
    <row r="73" spans="1:10" ht="20.25" thickTop="1" x14ac:dyDescent="0.55000000000000004">
      <c r="A73" s="20" t="s">
        <v>77</v>
      </c>
      <c r="B73" s="59"/>
      <c r="C73" s="30"/>
      <c r="D73" s="37"/>
      <c r="E73" s="60"/>
      <c r="F73" s="61"/>
      <c r="G73" s="61"/>
      <c r="H73" s="34"/>
      <c r="I73" s="62"/>
      <c r="J73" s="63"/>
    </row>
    <row r="74" spans="1:10" x14ac:dyDescent="0.25">
      <c r="A74" s="28">
        <v>18</v>
      </c>
      <c r="B74" s="29" t="s">
        <v>78</v>
      </c>
      <c r="C74" s="30" t="s">
        <v>79</v>
      </c>
      <c r="D74" s="64" t="s">
        <v>79</v>
      </c>
      <c r="E74" s="65"/>
      <c r="F74" s="33"/>
      <c r="G74" s="33"/>
      <c r="H74" s="34"/>
      <c r="I74" s="38">
        <v>4328</v>
      </c>
      <c r="J74" s="34">
        <v>80000</v>
      </c>
    </row>
    <row r="75" spans="1:10" x14ac:dyDescent="0.25">
      <c r="A75" s="28"/>
      <c r="B75" s="29"/>
      <c r="C75" s="30"/>
      <c r="D75" s="64"/>
      <c r="E75" s="65"/>
      <c r="F75" s="33"/>
      <c r="G75" s="33"/>
      <c r="H75" s="34"/>
      <c r="I75" s="38"/>
      <c r="J75" s="34"/>
    </row>
    <row r="76" spans="1:10" ht="15.75" thickBot="1" x14ac:dyDescent="0.3">
      <c r="A76" s="28"/>
      <c r="B76" s="29"/>
      <c r="C76" s="21"/>
      <c r="D76" s="37"/>
      <c r="E76" s="65"/>
      <c r="F76" s="33"/>
      <c r="G76" s="33"/>
      <c r="H76" s="34"/>
      <c r="I76" s="66">
        <f>SUM(I72:I75)</f>
        <v>1553017.36</v>
      </c>
      <c r="J76" s="67">
        <f>SUM(J72:J75)</f>
        <v>1658108.5399999998</v>
      </c>
    </row>
    <row r="77" spans="1:10" ht="16.5" thickTop="1" thickBot="1" x14ac:dyDescent="0.3">
      <c r="A77" s="68"/>
      <c r="B77" s="69"/>
      <c r="C77" s="69"/>
      <c r="D77" s="70"/>
      <c r="E77" s="71"/>
      <c r="F77" s="72"/>
      <c r="G77" s="72"/>
      <c r="H77" s="73"/>
      <c r="I77" s="74"/>
      <c r="J77" s="75"/>
    </row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headerFooter>
    <oddFooter xml:space="preserve">&amp;RLast updated 16032022 (106/21)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Clerk</dc:creator>
  <cp:lastModifiedBy>Rachel Audsley</cp:lastModifiedBy>
  <cp:lastPrinted>2021-07-08T13:02:22Z</cp:lastPrinted>
  <dcterms:created xsi:type="dcterms:W3CDTF">2020-10-01T15:52:32Z</dcterms:created>
  <dcterms:modified xsi:type="dcterms:W3CDTF">2022-03-17T16:18:53Z</dcterms:modified>
</cp:coreProperties>
</file>